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epsen.sharepoint.com/sites/MET_BAT_LYO/Documents partages/Affaires/PUBL/ADMI/LYO.IN.MO079-PREFLOIRE_REHAB_WALDECK-KRU/ETUDE/2-CALCUL/4-PRO/02-DPGF/DPGF_vfinal-entreprise/"/>
    </mc:Choice>
  </mc:AlternateContent>
  <xr:revisionPtr revIDLastSave="8" documentId="8_{0EE29E2A-81CB-46A1-A78D-D591DBDF6C03}" xr6:coauthVersionLast="47" xr6:coauthVersionMax="47" xr10:uidLastSave="{90FF081B-A048-4073-A71A-EC44971333FC}"/>
  <bookViews>
    <workbookView xWindow="-120" yWindow="-120" windowWidth="29040" windowHeight="15720" tabRatio="926" xr2:uid="{00000000-000D-0000-FFFF-FFFF00000000}"/>
  </bookViews>
  <sheets>
    <sheet name="LOT 5 - COUVERTURE" sheetId="217" r:id="rId1"/>
  </sheets>
  <definedNames>
    <definedName name="_xlnm._FilterDatabase" localSheetId="0" hidden="1">'LOT 5 - COUVERTURE'!$A$2:$E$3</definedName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xlnm.Print_Titles" localSheetId="0">'LOT 5 - COUVERTURE'!$9:$16</definedName>
    <definedName name="_xlnm.Print_Area" localSheetId="0">'LOT 5 - COUVERTURE'!$B$9:$G$113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3" i="217" l="1"/>
  <c r="G59" i="217"/>
  <c r="G102" i="217" l="1"/>
  <c r="G101" i="217" s="1"/>
  <c r="G64" i="217"/>
  <c r="G30" i="217"/>
  <c r="G29" i="217"/>
  <c r="G72" i="217" l="1"/>
  <c r="G71" i="217"/>
  <c r="G73" i="217"/>
  <c r="G70" i="217"/>
  <c r="G109" i="217"/>
  <c r="G108" i="217" s="1"/>
  <c r="G69" i="217" l="1"/>
  <c r="G24" i="217" l="1"/>
  <c r="G92" i="217"/>
  <c r="G106" i="217" l="1"/>
  <c r="G105" i="217"/>
  <c r="G99" i="217"/>
  <c r="G96" i="217"/>
  <c r="G95" i="217"/>
  <c r="G91" i="217"/>
  <c r="G87" i="217"/>
  <c r="G85" i="217"/>
  <c r="G84" i="217"/>
  <c r="G79" i="217"/>
  <c r="G78" i="217"/>
  <c r="G76" i="217"/>
  <c r="G67" i="217"/>
  <c r="G65" i="217"/>
  <c r="G66" i="217"/>
  <c r="G63" i="217"/>
  <c r="G62" i="217"/>
  <c r="G58" i="217"/>
  <c r="G57" i="217"/>
  <c r="G56" i="217"/>
  <c r="G55" i="217"/>
  <c r="G54" i="217"/>
  <c r="G53" i="217"/>
  <c r="G50" i="217"/>
  <c r="G47" i="217"/>
  <c r="G44" i="217"/>
  <c r="G41" i="217"/>
  <c r="G40" i="217"/>
  <c r="G39" i="217"/>
  <c r="G35" i="217"/>
  <c r="G34" i="217"/>
  <c r="G33" i="217"/>
  <c r="G32" i="217"/>
  <c r="G25" i="217"/>
  <c r="G23" i="217" s="1"/>
  <c r="G21" i="217"/>
  <c r="G20" i="217"/>
  <c r="G19" i="217"/>
  <c r="A7" i="217"/>
  <c r="A5" i="217"/>
  <c r="A3" i="217" s="1"/>
  <c r="G89" i="217" l="1"/>
  <c r="G27" i="217"/>
  <c r="G61" i="217"/>
  <c r="G104" i="217"/>
  <c r="G37" i="217"/>
  <c r="G52" i="217"/>
  <c r="G18" i="217"/>
  <c r="G77" i="217"/>
  <c r="G83" i="217"/>
  <c r="G81" i="217" s="1"/>
  <c r="G75" i="217" l="1"/>
</calcChain>
</file>

<file path=xl/sharedStrings.xml><?xml version="1.0" encoding="utf-8"?>
<sst xmlns="http://schemas.openxmlformats.org/spreadsheetml/2006/main" count="230" uniqueCount="168">
  <si>
    <t>m²</t>
  </si>
  <si>
    <t>ml</t>
  </si>
  <si>
    <t>U</t>
  </si>
  <si>
    <t>REHABILITATION DU SITE WALDECK-ROUSSEAU</t>
  </si>
  <si>
    <t>ROANNE (42)</t>
  </si>
  <si>
    <t>TOTAL</t>
  </si>
  <si>
    <t>DESIGNATION DES OUVRAGES</t>
  </si>
  <si>
    <t>QTE</t>
  </si>
  <si>
    <t>Prix unitaires</t>
  </si>
  <si>
    <t>TOTAL HT</t>
  </si>
  <si>
    <t/>
  </si>
  <si>
    <t>Ens.</t>
  </si>
  <si>
    <t>TRANCHE FERME</t>
  </si>
  <si>
    <t>€ HT</t>
  </si>
  <si>
    <t>Point de départ chapitre 1 (case A1) - Copier/coller à droite pour avoir des chapitres complémentaires.</t>
  </si>
  <si>
    <t>Case</t>
  </si>
  <si>
    <t>Niv 2</t>
  </si>
  <si>
    <t>Niv 3</t>
  </si>
  <si>
    <t>Niv 4</t>
  </si>
  <si>
    <t>Colonne et ligne de départ</t>
  </si>
  <si>
    <t>Nb de chapitre</t>
  </si>
  <si>
    <t>Niv. Titre</t>
  </si>
  <si>
    <t>1.1</t>
  </si>
  <si>
    <t>Ens</t>
  </si>
  <si>
    <t>REFECTION DES TOITURES</t>
  </si>
  <si>
    <t>Dépose couverture existante</t>
  </si>
  <si>
    <t>Fourniture et pose Bac acier sur Charpentes existante</t>
  </si>
  <si>
    <t>Fourniture et pose d'un pare-vapeur</t>
  </si>
  <si>
    <t>Adaptation Charpentes</t>
  </si>
  <si>
    <t>Fourniture et pose Ligne de vie</t>
  </si>
  <si>
    <t>ECHAFAUDAGES ET PROTECTIONS</t>
  </si>
  <si>
    <t>Gouttières EP neuves en zinc</t>
  </si>
  <si>
    <t>Descentes EP neuves en zinc</t>
  </si>
  <si>
    <t>Dauphins en fonte</t>
  </si>
  <si>
    <t>Fourniture et pose sortie de toit pour rejet d'air et prise d'air neuf</t>
  </si>
  <si>
    <t>Installation spécifique de chantier</t>
  </si>
  <si>
    <t>Réalisation de plans d'éxécution (EXE)</t>
  </si>
  <si>
    <t>Réalisation d'un Dossier des Ouvrages éxécutés (DOE)</t>
  </si>
  <si>
    <t>Dépose divers</t>
  </si>
  <si>
    <t>CHARPENTE BOIS</t>
  </si>
  <si>
    <t>Reprise étanchéité sur volet de résenfumage</t>
  </si>
  <si>
    <t>Sorties de toit - ventilation existante</t>
  </si>
  <si>
    <t>Reprise de toiture similaire à l'existant</t>
  </si>
  <si>
    <t>Divers</t>
  </si>
  <si>
    <t>COUVERTURE EN BAC ACIER SEC : BATIMENT ORIGINE</t>
  </si>
  <si>
    <t>Faitage Double entre toiture bac acier et toiture tuiles existantes</t>
  </si>
  <si>
    <t>Traitement de la noue entre couverture bac acier et toiture tuiles existantes</t>
  </si>
  <si>
    <t>Planches de rives et d'égouts</t>
  </si>
  <si>
    <t>Forgets</t>
  </si>
  <si>
    <t>COUVERTURE EN BAC ACIER SEC : BATIMENT ARCHIVES</t>
  </si>
  <si>
    <t>Profils de faitage double compris closoirs échancrés et ventilés</t>
  </si>
  <si>
    <t>Bavette d'aluminium depuis la tôle d'habillage jusqu'à nouvelle maçonnerie sur pignon Sud du bâtiment Archives conservé</t>
  </si>
  <si>
    <t>Tôle habillage sur pignon Sud du bâtiment depuis la rive de la nouvelle toiture jusqu'à la nouvelle maçonnerie</t>
  </si>
  <si>
    <t>OUVRAGES D'EAUX PLUVIALES : BATIMENT ARCHIVES</t>
  </si>
  <si>
    <t>OUVRAGES DIVERS EN TOITURE</t>
  </si>
  <si>
    <t>Création Chapeau de toit pour extraction ventilation Local Archives</t>
  </si>
  <si>
    <t>Adaptation de charpentes pour créations de sortie de toit de ventilation</t>
  </si>
  <si>
    <t>Adaptation de la charpentes pour création des sorties de toit de ventilation</t>
  </si>
  <si>
    <t>Reprise étanchéité sur sortie de toiture</t>
  </si>
  <si>
    <t>Création Chapeau de toit pour extraction ventilation Bâtiment Origine</t>
  </si>
  <si>
    <t>SECURISATION</t>
  </si>
  <si>
    <t>AMENAGEMENT EN COMBLES : BATIMENT ARCHIVES</t>
  </si>
  <si>
    <t xml:space="preserve">    Cheminement intérieur par platelage OSB 22mm dans combles compris solives bois 7 x 9 ht entraxe=40 cm classe C24</t>
  </si>
  <si>
    <t>Niveau non numérique</t>
  </si>
  <si>
    <t xml:space="preserve">   Solives bois 7 x 9 ht entraxe=40 cm classe C24</t>
  </si>
  <si>
    <t>5.2.1</t>
  </si>
  <si>
    <t>5.2.2</t>
  </si>
  <si>
    <t>5.7.6</t>
  </si>
  <si>
    <t>5.8.1</t>
  </si>
  <si>
    <t>5.8.2</t>
  </si>
  <si>
    <t>PREPARATION ET DEPOSE</t>
  </si>
  <si>
    <t>Sécurité Collective Provisoire</t>
  </si>
  <si>
    <t xml:space="preserve">    Cheminement intérieur par platelage OSB 22mm dans combles Bat Origine</t>
  </si>
  <si>
    <t xml:space="preserve">    Cheminement intérieur par platelage OSB 22mm dans combles Bat Archives</t>
  </si>
  <si>
    <t>ETUDES ET PREPARATION DE CHANTIER</t>
  </si>
  <si>
    <t>F&amp;P Point d'ancrage ligne de vie</t>
  </si>
  <si>
    <t>Ajustement des habillages périphériques</t>
  </si>
  <si>
    <t>Raccordement sur réseau EP existant</t>
  </si>
  <si>
    <t>Garde corps temporaire de sécurisation du pignon Ouest et Est de la toiture traditionnelle du bâtiment Origine</t>
  </si>
  <si>
    <t>ENTRETIEN DES TOITURES EXISTANTES</t>
  </si>
  <si>
    <r>
      <rPr>
        <sz val="8"/>
        <color theme="1"/>
        <rFont val="PT Sans"/>
        <family val="2"/>
      </rPr>
      <t>Révision de la toiture tuile existante</t>
    </r>
    <r>
      <rPr>
        <i/>
        <sz val="8"/>
        <color theme="1"/>
        <rFont val="PT Sans"/>
        <family val="2"/>
      </rPr>
      <t xml:space="preserve">
Bâtiment Origine</t>
    </r>
  </si>
  <si>
    <t>Fourniture et pose Bac acier "aspect tuiles" sur Charpentes existante</t>
  </si>
  <si>
    <t>COUVERTURE EN BAC ACIER SEC : LOCAL VELO</t>
  </si>
  <si>
    <t>3.4.1</t>
  </si>
  <si>
    <t>3.4.1.1</t>
  </si>
  <si>
    <t>3.4.2</t>
  </si>
  <si>
    <t>3.4.2.1</t>
  </si>
  <si>
    <t>3.4.2.2</t>
  </si>
  <si>
    <t>3.4.3</t>
  </si>
  <si>
    <t>3.4.3.1</t>
  </si>
  <si>
    <t>3.4.3.2</t>
  </si>
  <si>
    <t>3.4.4</t>
  </si>
  <si>
    <t>3.4.4.1</t>
  </si>
  <si>
    <t>3.4.4.1.1</t>
  </si>
  <si>
    <t>3.4.4.1.2</t>
  </si>
  <si>
    <t>3.4.4.2</t>
  </si>
  <si>
    <t>3.4.4.2.1</t>
  </si>
  <si>
    <t>3.4.4.3</t>
  </si>
  <si>
    <t>3.4.4.3.1</t>
  </si>
  <si>
    <t>3.4.4.4</t>
  </si>
  <si>
    <t>3.4.5</t>
  </si>
  <si>
    <t>3.4.5.1</t>
  </si>
  <si>
    <t>3.4.5.2</t>
  </si>
  <si>
    <t>3.4.5.5</t>
  </si>
  <si>
    <t>3.4.5.6</t>
  </si>
  <si>
    <t>3.4.6</t>
  </si>
  <si>
    <t>3.4.6.1</t>
  </si>
  <si>
    <t>3.4.6.2</t>
  </si>
  <si>
    <t>3.4.7</t>
  </si>
  <si>
    <t>3.4.7.1</t>
  </si>
  <si>
    <t>3.4.8</t>
  </si>
  <si>
    <t>3.4.8.1</t>
  </si>
  <si>
    <t>3.4.9</t>
  </si>
  <si>
    <t>3.4.9.1</t>
  </si>
  <si>
    <t>3.4.9.2</t>
  </si>
  <si>
    <t>3.4.5.3</t>
  </si>
  <si>
    <t>3.4.5.4</t>
  </si>
  <si>
    <t>3.4.5.7</t>
  </si>
  <si>
    <t>3.4.6.3</t>
  </si>
  <si>
    <t>Dépose de la couverture existante s tuiles attachés</t>
  </si>
  <si>
    <t>Dépose de la couverture tuiles existantes</t>
  </si>
  <si>
    <t>Bache de protection provisoire pour mise en sécurité des biens</t>
  </si>
  <si>
    <t>3.4.3.1.1</t>
  </si>
  <si>
    <t>3.4.3.1.2</t>
  </si>
  <si>
    <t>3.4.3.2.1</t>
  </si>
  <si>
    <t>3.4.3.2.2</t>
  </si>
  <si>
    <t>3.4.3.2.3</t>
  </si>
  <si>
    <t>3.4.10</t>
  </si>
  <si>
    <t>3.4.11</t>
  </si>
  <si>
    <t>EXUTOIRE DE DESENFUMAGE</t>
  </si>
  <si>
    <t>3.4.12</t>
  </si>
  <si>
    <t>3.4.13</t>
  </si>
  <si>
    <t>Adaptation de charpente pour création d'une trémie de désenfumage</t>
  </si>
  <si>
    <t>3.4.4.1.3</t>
  </si>
  <si>
    <t>Adaptation de charpente pour création d'une trémie intérieur pour accès combles par escatrappe</t>
  </si>
  <si>
    <t>Adaptation de charpente pour création d'une trémie intérieur pour accès combles pour gaines de ventilation depuis local CTA</t>
  </si>
  <si>
    <t>3.4.4.4.1</t>
  </si>
  <si>
    <t>3.4.6.4</t>
  </si>
  <si>
    <t>3.4.6.5</t>
  </si>
  <si>
    <t>Profil de rives sur pignon Sud en aluminium</t>
  </si>
  <si>
    <t>3.4.6.6</t>
  </si>
  <si>
    <t>Adaptation liaison avec mur maconnés conservés et couverture en bac acier</t>
  </si>
  <si>
    <t>3.4.8.2</t>
  </si>
  <si>
    <t>3.4.8.3</t>
  </si>
  <si>
    <t>3.4.8.4</t>
  </si>
  <si>
    <t>3.4.9.1.1</t>
  </si>
  <si>
    <t>3.4.9.1.2</t>
  </si>
  <si>
    <t>3.4.9.1.3</t>
  </si>
  <si>
    <t>3.4.10.1</t>
  </si>
  <si>
    <t>Ligne de vie</t>
  </si>
  <si>
    <t>3.4.10.1.1</t>
  </si>
  <si>
    <t>3.4.10.1.2</t>
  </si>
  <si>
    <t>3.4.10.2</t>
  </si>
  <si>
    <t>3.4.10.2.1</t>
  </si>
  <si>
    <t>3.4.10.2.2</t>
  </si>
  <si>
    <t>3.4.10.3</t>
  </si>
  <si>
    <t>3.4.10.3.1</t>
  </si>
  <si>
    <t>3.4.11.1</t>
  </si>
  <si>
    <t>F&amp;P d'exutoire de désenfumage yc costière étanche et mécanisme manuel sur toiture classique 1,2 x 1,2 m</t>
  </si>
  <si>
    <t>3.4.12.1</t>
  </si>
  <si>
    <t>3.4.12.2</t>
  </si>
  <si>
    <t>Dépose laine existante,
Fourniture et pose d'un isolant en laine de verre revêtue kraft 1 face
epaisseur 200 mm, déroulée sur plancher bois et béton existant</t>
  </si>
  <si>
    <t>3.4.13.1</t>
  </si>
  <si>
    <r>
      <t xml:space="preserve">Adaptation et remplacement cheneau EP neuves en zinc en pied de toiture bac acier et adaptation en d'ITE conservé et noues entre bac acier et toiture tuiles existantes
</t>
    </r>
    <r>
      <rPr>
        <i/>
        <sz val="8"/>
        <color theme="1"/>
        <rFont val="PT Sans"/>
        <family val="2"/>
      </rPr>
      <t>Façade Sud du bâtiment Origine</t>
    </r>
  </si>
  <si>
    <t>Pose de structure porteuse des panneaux photovoltaïques
Fourni par lot PV</t>
  </si>
  <si>
    <t>Maitre d'Ouvrage : SGC PREFECTURE DE LA LOIRE</t>
  </si>
  <si>
    <t>LOT 5 - COUVERTURE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</si>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</sst>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_(&quot;€&quot;* #,##0.00_);_(&quot;€&quot;* \(#,##0.00\);_(&quot;€&quot;* &quot;-&quot;??_);_(@_)"/>
    <numFmt numFmtId="166" formatCode="#,##0.00\ &quot;€&quot;"/>
    <numFmt numFmtId="167" formatCode="_-* #,##0.00\ _F_-;\-* #,##0.00\ _F_-;_-* &quot;-&quot;??\ _F_-;_-@_-"/>
    <numFmt numFmtId="168" formatCode="#,##0.0"/>
  </numFmts>
  <fonts count="20" x14ac:knownFonts="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10"/>
      <color theme="1"/>
      <name val="Tahoma"/>
      <family val="2"/>
    </font>
    <font>
      <u/>
      <sz val="11"/>
      <color theme="10"/>
      <name val="Calibri"/>
      <family val="2"/>
    </font>
    <font>
      <u/>
      <sz val="9.35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Tahoma"/>
      <family val="2"/>
    </font>
    <font>
      <sz val="8"/>
      <color theme="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sz val="8"/>
      <name val="PT Sans"/>
      <family val="2"/>
    </font>
    <font>
      <i/>
      <sz val="8"/>
      <color theme="1"/>
      <name val="PT Sans"/>
      <family val="2"/>
    </font>
    <font>
      <b/>
      <sz val="8"/>
      <color theme="6"/>
      <name val="PT Sans"/>
      <family val="2"/>
    </font>
    <font>
      <b/>
      <u/>
      <sz val="8"/>
      <color theme="6"/>
      <name val="PT Sans"/>
      <family val="2"/>
    </font>
    <font>
      <sz val="8"/>
      <color theme="6"/>
      <name val="PT Sans"/>
      <family val="2"/>
    </font>
    <font>
      <b/>
      <sz val="8"/>
      <color theme="0"/>
      <name val="PT Sans"/>
      <family val="2"/>
    </font>
    <font>
      <b/>
      <sz val="8"/>
      <color rgb="FFC00000"/>
      <name val="PT Sans"/>
      <family val="2"/>
    </font>
    <font>
      <sz val="8"/>
      <name val="PT Sans"/>
      <family val="2"/>
      <scheme val="minor"/>
    </font>
    <font>
      <sz val="6"/>
      <color rgb="FF2E3464"/>
      <name val="PT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167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17">
    <xf numFmtId="0" fontId="0" fillId="0" borderId="0" xfId="0"/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3" fontId="9" fillId="2" borderId="0" xfId="0" applyNumberFormat="1" applyFont="1" applyFill="1"/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3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right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wrapText="1"/>
    </xf>
    <xf numFmtId="2" fontId="9" fillId="2" borderId="10" xfId="0" applyNumberFormat="1" applyFont="1" applyFill="1" applyBorder="1" applyAlignment="1">
      <alignment horizontal="center" vertical="center" wrapText="1"/>
    </xf>
    <xf numFmtId="3" fontId="9" fillId="2" borderId="10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16" fillId="3" borderId="8" xfId="0" applyFont="1" applyFill="1" applyBorder="1" applyAlignment="1">
      <alignment vertical="center" wrapText="1"/>
    </xf>
    <xf numFmtId="0" fontId="16" fillId="3" borderId="7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/>
    </xf>
    <xf numFmtId="0" fontId="16" fillId="3" borderId="9" xfId="0" applyFont="1" applyFill="1" applyBorder="1" applyAlignment="1">
      <alignment horizontal="right" vertical="center" wrapText="1"/>
    </xf>
    <xf numFmtId="0" fontId="8" fillId="4" borderId="7" xfId="0" applyFont="1" applyFill="1" applyBorder="1"/>
    <xf numFmtId="0" fontId="8" fillId="4" borderId="8" xfId="0" applyFont="1" applyFill="1" applyBorder="1"/>
    <xf numFmtId="0" fontId="8" fillId="4" borderId="9" xfId="0" applyFont="1" applyFill="1" applyBorder="1"/>
    <xf numFmtId="166" fontId="8" fillId="2" borderId="5" xfId="26" applyNumberFormat="1" applyFont="1" applyFill="1" applyBorder="1" applyAlignment="1">
      <alignment horizontal="right" vertical="center" wrapText="1"/>
    </xf>
    <xf numFmtId="166" fontId="8" fillId="2" borderId="5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6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6" xfId="26" applyNumberFormat="1" applyFont="1" applyFill="1" applyBorder="1" applyAlignment="1">
      <alignment horizontal="right" vertical="center" wrapText="1"/>
    </xf>
    <xf numFmtId="0" fontId="17" fillId="2" borderId="0" xfId="0" applyFont="1" applyFill="1" applyAlignment="1">
      <alignment horizontal="center"/>
    </xf>
    <xf numFmtId="0" fontId="17" fillId="2" borderId="0" xfId="0" applyFont="1" applyFill="1" applyAlignment="1">
      <alignment horizontal="left"/>
    </xf>
    <xf numFmtId="0" fontId="8" fillId="4" borderId="7" xfId="0" applyFont="1" applyFill="1" applyBorder="1" applyAlignment="1">
      <alignment horizontal="left"/>
    </xf>
    <xf numFmtId="0" fontId="8" fillId="4" borderId="9" xfId="0" applyFont="1" applyFill="1" applyBorder="1" applyAlignment="1">
      <alignment horizontal="left"/>
    </xf>
    <xf numFmtId="0" fontId="8" fillId="4" borderId="8" xfId="0" applyFont="1" applyFill="1" applyBorder="1" applyAlignment="1">
      <alignment horizontal="left"/>
    </xf>
    <xf numFmtId="166" fontId="10" fillId="2" borderId="2" xfId="26" applyNumberFormat="1" applyFont="1" applyFill="1" applyBorder="1" applyAlignment="1">
      <alignment horizontal="right" vertical="center" wrapText="1"/>
    </xf>
    <xf numFmtId="3" fontId="12" fillId="2" borderId="11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" fontId="15" fillId="2" borderId="8" xfId="0" applyNumberFormat="1" applyFont="1" applyFill="1" applyBorder="1" applyAlignment="1">
      <alignment horizontal="center" vertical="center" wrapText="1"/>
    </xf>
    <xf numFmtId="166" fontId="15" fillId="2" borderId="8" xfId="26" applyNumberFormat="1" applyFont="1" applyFill="1" applyBorder="1" applyAlignment="1" applyProtection="1">
      <alignment horizontal="right" vertical="center" wrapText="1"/>
      <protection locked="0"/>
    </xf>
    <xf numFmtId="166" fontId="15" fillId="2" borderId="9" xfId="26" applyNumberFormat="1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166" fontId="8" fillId="2" borderId="2" xfId="26" applyNumberFormat="1" applyFont="1" applyFill="1" applyBorder="1" applyAlignment="1" applyProtection="1">
      <alignment horizontal="right" vertical="center" wrapText="1"/>
      <protection locked="0"/>
    </xf>
    <xf numFmtId="0" fontId="10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3" fontId="10" fillId="2" borderId="4" xfId="0" applyNumberFormat="1" applyFont="1" applyFill="1" applyBorder="1" applyAlignment="1">
      <alignment horizontal="center" vertical="center" wrapText="1"/>
    </xf>
    <xf numFmtId="166" fontId="10" fillId="2" borderId="4" xfId="26" applyNumberFormat="1" applyFont="1" applyFill="1" applyBorder="1" applyAlignment="1" applyProtection="1">
      <alignment horizontal="right" vertical="center" wrapText="1"/>
      <protection locked="0"/>
    </xf>
    <xf numFmtId="0" fontId="8" fillId="0" borderId="5" xfId="0" applyFont="1" applyBorder="1" applyAlignment="1">
      <alignment horizontal="left" vertical="center" wrapText="1"/>
    </xf>
    <xf numFmtId="166" fontId="8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8" fillId="6" borderId="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166" fontId="8" fillId="0" borderId="5" xfId="26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166" fontId="12" fillId="2" borderId="5" xfId="26" applyNumberFormat="1" applyFont="1" applyFill="1" applyBorder="1" applyAlignment="1" applyProtection="1">
      <alignment horizontal="right" vertical="center" wrapText="1"/>
      <protection locked="0"/>
    </xf>
    <xf numFmtId="166" fontId="12" fillId="2" borderId="5" xfId="26" applyNumberFormat="1" applyFont="1" applyFill="1" applyBorder="1" applyAlignment="1">
      <alignment horizontal="right" vertical="center" wrapText="1"/>
    </xf>
    <xf numFmtId="166" fontId="8" fillId="2" borderId="6" xfId="26" applyNumberFormat="1" applyFont="1" applyFill="1" applyBorder="1" applyAlignment="1" applyProtection="1">
      <alignment horizontal="right" vertical="center" wrapText="1"/>
      <protection locked="0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166" fontId="9" fillId="0" borderId="2" xfId="26" applyNumberFormat="1" applyFont="1" applyFill="1" applyBorder="1" applyAlignment="1" applyProtection="1">
      <alignment horizontal="right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right" vertical="center" wrapText="1"/>
    </xf>
    <xf numFmtId="166" fontId="8" fillId="0" borderId="6" xfId="26" applyNumberFormat="1" applyFont="1" applyFill="1" applyBorder="1" applyAlignment="1" applyProtection="1">
      <alignment horizontal="right" vertical="center" wrapText="1"/>
      <protection locked="0"/>
    </xf>
    <xf numFmtId="0" fontId="9" fillId="6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166" fontId="12" fillId="2" borderId="11" xfId="26" applyNumberFormat="1" applyFont="1" applyFill="1" applyBorder="1" applyAlignment="1">
      <alignment horizontal="right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166" fontId="12" fillId="2" borderId="11" xfId="26" applyNumberFormat="1" applyFont="1" applyFill="1" applyBorder="1" applyAlignment="1" applyProtection="1">
      <alignment horizontal="right" vertical="center" wrapText="1"/>
      <protection locked="0"/>
    </xf>
    <xf numFmtId="0" fontId="12" fillId="2" borderId="11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2" borderId="5" xfId="0" applyFont="1" applyFill="1" applyBorder="1" applyAlignment="1">
      <alignment horizontal="center"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166" fontId="12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8" fillId="5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5" borderId="0" xfId="0" applyFont="1" applyFill="1"/>
    <xf numFmtId="0" fontId="8" fillId="5" borderId="6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166" fontId="10" fillId="2" borderId="6" xfId="26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horizontal="right"/>
    </xf>
    <xf numFmtId="0" fontId="9" fillId="2" borderId="6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166" fontId="8" fillId="2" borderId="11" xfId="26" applyNumberFormat="1" applyFont="1" applyFill="1" applyBorder="1" applyAlignment="1" applyProtection="1">
      <alignment horizontal="right" vertical="center" wrapText="1"/>
      <protection locked="0"/>
    </xf>
    <xf numFmtId="168" fontId="12" fillId="2" borderId="5" xfId="0" applyNumberFormat="1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center" vertical="center" wrapText="1"/>
    </xf>
    <xf numFmtId="3" fontId="8" fillId="2" borderId="11" xfId="0" applyNumberFormat="1" applyFont="1" applyFill="1" applyBorder="1" applyAlignment="1">
      <alignment horizontal="center" vertical="center" wrapText="1"/>
    </xf>
    <xf numFmtId="166" fontId="10" fillId="2" borderId="11" xfId="26" applyNumberFormat="1" applyFont="1" applyFill="1" applyBorder="1" applyAlignment="1">
      <alignment horizontal="right" vertical="center" wrapText="1"/>
    </xf>
  </cellXfs>
  <cellStyles count="27">
    <cellStyle name="Lien hypertexte 2" xfId="1" xr:uid="{00000000-0005-0000-0000-000000000000}"/>
    <cellStyle name="Lien hypertexte 3" xfId="2" xr:uid="{00000000-0005-0000-0000-000001000000}"/>
    <cellStyle name="Milliers 2" xfId="3" xr:uid="{00000000-0005-0000-0000-000002000000}"/>
    <cellStyle name="Milliers 2 2" xfId="4" xr:uid="{00000000-0005-0000-0000-000003000000}"/>
    <cellStyle name="Milliers 3" xfId="5" xr:uid="{00000000-0005-0000-0000-000004000000}"/>
    <cellStyle name="Milliers 4" xfId="6" xr:uid="{00000000-0005-0000-0000-000005000000}"/>
    <cellStyle name="Monétaire" xfId="26" builtinId="4"/>
    <cellStyle name="Monétaire 10" xfId="7" xr:uid="{00000000-0005-0000-0000-000007000000}"/>
    <cellStyle name="Monétaire 2" xfId="8" xr:uid="{00000000-0005-0000-0000-000008000000}"/>
    <cellStyle name="Normal" xfId="0" builtinId="0"/>
    <cellStyle name="Normal 2" xfId="9" xr:uid="{00000000-0005-0000-0000-00000A000000}"/>
    <cellStyle name="Normal 2 2" xfId="10" xr:uid="{00000000-0005-0000-0000-00000B000000}"/>
    <cellStyle name="Normal 2 2 2" xfId="11" xr:uid="{00000000-0005-0000-0000-00000C000000}"/>
    <cellStyle name="Normal 2 2 3" xfId="12" xr:uid="{00000000-0005-0000-0000-00000D000000}"/>
    <cellStyle name="Normal 2 2 4" xfId="13" xr:uid="{00000000-0005-0000-0000-00000E000000}"/>
    <cellStyle name="Normal 2 2 5" xfId="14" xr:uid="{00000000-0005-0000-0000-00000F000000}"/>
    <cellStyle name="Normal 2 3" xfId="15" xr:uid="{00000000-0005-0000-0000-000010000000}"/>
    <cellStyle name="Normal 2 3 2" xfId="16" xr:uid="{00000000-0005-0000-0000-000011000000}"/>
    <cellStyle name="Normal 2 4" xfId="17" xr:uid="{00000000-0005-0000-0000-000012000000}"/>
    <cellStyle name="Normal 3" xfId="18" xr:uid="{00000000-0005-0000-0000-000013000000}"/>
    <cellStyle name="Normal 3 2" xfId="19" xr:uid="{00000000-0005-0000-0000-000014000000}"/>
    <cellStyle name="Normal 3 3" xfId="20" xr:uid="{00000000-0005-0000-0000-000015000000}"/>
    <cellStyle name="Normal 4" xfId="21" xr:uid="{00000000-0005-0000-0000-000016000000}"/>
    <cellStyle name="Normal 5" xfId="22" xr:uid="{00000000-0005-0000-0000-000017000000}"/>
    <cellStyle name="Normal 7" xfId="23" xr:uid="{00000000-0005-0000-0000-000018000000}"/>
    <cellStyle name="Pourcentage 2" xfId="24" xr:uid="{00000000-0005-0000-0000-00001A000000}"/>
    <cellStyle name="Pourcentage 3" xfId="25" xr:uid="{00000000-0005-0000-0000-00001B000000}"/>
  </cellStyles>
  <dxfs count="0"/>
  <tableStyles count="0" defaultTableStyle="TableStyleMedium9" defaultPivotStyle="PivotStyleLight16"/>
  <colors>
    <mruColors>
      <color rgb="FFFEFB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15</xdr:row>
          <xdr:rowOff>19050</xdr:rowOff>
        </xdr:from>
        <xdr:to>
          <xdr:col>0</xdr:col>
          <xdr:colOff>238125</xdr:colOff>
          <xdr:row>15</xdr:row>
          <xdr:rowOff>266700</xdr:rowOff>
        </xdr:to>
        <xdr:sp macro="" textlink="">
          <xdr:nvSpPr>
            <xdr:cNvPr id="352257" name="Button 1" hidden="1">
              <a:extLst>
                <a:ext uri="{63B3BB69-23CF-44E3-9099-C40C66FF867C}">
                  <a14:compatExt spid="_x0000_s352257"/>
                </a:ext>
                <a:ext uri="{FF2B5EF4-FFF2-40B4-BE49-F238E27FC236}">
                  <a16:creationId xmlns:a16="http://schemas.microsoft.com/office/drawing/2014/main" id="{00000000-0008-0000-0000-00000160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165653</xdr:colOff>
      <xdr:row>7</xdr:row>
      <xdr:rowOff>112643</xdr:rowOff>
    </xdr:from>
    <xdr:to>
      <xdr:col>2</xdr:col>
      <xdr:colOff>2036824</xdr:colOff>
      <xdr:row>13</xdr:row>
      <xdr:rowOff>113556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2E4C7E2-FC05-43DB-BB1E-6293B0482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03" y="428625"/>
          <a:ext cx="2395046" cy="8279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88EA5-BC1C-4628-BD37-B31B4F9B7C8D}">
  <sheetPr codeName="Feuil52">
    <tabColor rgb="FF92D050"/>
    <pageSetUpPr fitToPage="1"/>
  </sheetPr>
  <dimension ref="A1:G113"/>
  <sheetViews>
    <sheetView tabSelected="1" view="pageBreakPreview" topLeftCell="A4" zoomScale="130" zoomScaleNormal="115" zoomScaleSheetLayoutView="130" workbookViewId="0">
      <pane xSplit="7" ySplit="14" topLeftCell="H104" activePane="bottomRight" state="frozen"/>
      <selection pane="topRight" activeCell="E69" sqref="E69"/>
      <selection pane="bottomLeft" activeCell="E69" sqref="E69"/>
      <selection pane="bottomRight" activeCell="F17" sqref="F17"/>
    </sheetView>
  </sheetViews>
  <sheetFormatPr baseColWidth="10" defaultColWidth="11.25" defaultRowHeight="11.25" x14ac:dyDescent="0.2"/>
  <cols>
    <col min="1" max="1" width="3.75" style="1" customWidth="1"/>
    <col min="2" max="2" width="6.875" style="1" customWidth="1"/>
    <col min="3" max="3" width="45.875" style="1" customWidth="1"/>
    <col min="4" max="4" width="4.75" style="1" customWidth="1"/>
    <col min="5" max="5" width="5.625" style="1" customWidth="1"/>
    <col min="6" max="6" width="10.5" style="1" customWidth="1"/>
    <col min="7" max="7" width="7.875" style="16" bestFit="1" customWidth="1"/>
    <col min="8" max="16384" width="11.25" style="1"/>
  </cols>
  <sheetData>
    <row r="1" spans="1:7" x14ac:dyDescent="0.2">
      <c r="A1" s="40" t="s">
        <v>14</v>
      </c>
      <c r="B1" s="41"/>
      <c r="C1" s="51"/>
      <c r="D1" s="41"/>
      <c r="E1" s="42"/>
      <c r="G1" s="1"/>
    </row>
    <row r="2" spans="1:7" x14ac:dyDescent="0.2">
      <c r="A2" s="19" t="s">
        <v>15</v>
      </c>
      <c r="B2" s="20" t="s">
        <v>63</v>
      </c>
      <c r="C2" s="20" t="s">
        <v>16</v>
      </c>
      <c r="D2" s="20" t="s">
        <v>17</v>
      </c>
      <c r="E2" s="20" t="s">
        <v>18</v>
      </c>
      <c r="G2" s="1"/>
    </row>
    <row r="3" spans="1:7" x14ac:dyDescent="0.2">
      <c r="A3" s="19" t="str">
        <f>""&amp;IF(A5=1,"A",IF(A5=2,"B",IF(A5=3,"C",IF(A5=4,"D",""))))&amp;""&amp;B5&amp;""</f>
        <v>B1.1</v>
      </c>
      <c r="B3" s="38" t="s">
        <v>63</v>
      </c>
      <c r="C3" s="38" t="e">
        <v>#NAME?</v>
      </c>
      <c r="D3" s="38"/>
      <c r="E3" s="38"/>
      <c r="G3" s="1"/>
    </row>
    <row r="4" spans="1:7" hidden="1" x14ac:dyDescent="0.2">
      <c r="A4" s="49" t="s">
        <v>19</v>
      </c>
      <c r="B4" s="50" t="s">
        <v>63</v>
      </c>
      <c r="C4" s="15">
        <v>12</v>
      </c>
      <c r="D4" s="15"/>
      <c r="E4" s="15"/>
      <c r="G4" s="1"/>
    </row>
    <row r="5" spans="1:7" hidden="1" x14ac:dyDescent="0.2">
      <c r="A5" s="38">
        <f>COLUMN($B17)</f>
        <v>2</v>
      </c>
      <c r="B5" s="38" t="s">
        <v>22</v>
      </c>
      <c r="C5" s="15"/>
      <c r="D5" s="15"/>
      <c r="E5" s="15"/>
      <c r="G5" s="1"/>
    </row>
    <row r="6" spans="1:7" hidden="1" x14ac:dyDescent="0.2">
      <c r="A6" s="48" t="s">
        <v>20</v>
      </c>
      <c r="B6" s="15" t="s">
        <v>63</v>
      </c>
      <c r="C6" s="15"/>
      <c r="D6" s="15"/>
      <c r="E6" s="15"/>
      <c r="F6" s="15"/>
      <c r="G6" s="15"/>
    </row>
    <row r="7" spans="1:7" hidden="1" x14ac:dyDescent="0.2">
      <c r="A7" s="47">
        <f>COUNTA(A1:G1)</f>
        <v>1</v>
      </c>
      <c r="B7" s="15">
        <v>2</v>
      </c>
      <c r="C7" s="15"/>
      <c r="D7" s="15"/>
      <c r="E7" s="15"/>
      <c r="F7" s="15"/>
      <c r="G7" s="15"/>
    </row>
    <row r="8" spans="1:7" hidden="1" x14ac:dyDescent="0.2"/>
    <row r="9" spans="1:7" x14ac:dyDescent="0.2">
      <c r="D9" s="2" t="s">
        <v>167</v>
      </c>
      <c r="E9" s="2"/>
      <c r="G9" s="13"/>
    </row>
    <row r="10" spans="1:7" x14ac:dyDescent="0.2">
      <c r="D10" s="2" t="s">
        <v>3</v>
      </c>
      <c r="E10" s="3"/>
      <c r="G10" s="3"/>
    </row>
    <row r="11" spans="1:7" x14ac:dyDescent="0.2">
      <c r="D11" s="2" t="s">
        <v>4</v>
      </c>
      <c r="E11" s="3"/>
      <c r="G11" s="3"/>
    </row>
    <row r="12" spans="1:7" x14ac:dyDescent="0.2">
      <c r="A12" s="4"/>
      <c r="B12" s="4"/>
      <c r="C12" s="4"/>
      <c r="D12" s="2" t="s">
        <v>165</v>
      </c>
      <c r="E12" s="3"/>
      <c r="G12" s="3"/>
    </row>
    <row r="13" spans="1:7" x14ac:dyDescent="0.2">
      <c r="A13" s="4"/>
      <c r="B13" s="4"/>
      <c r="C13" s="4"/>
      <c r="D13" s="2" t="s">
        <v>166</v>
      </c>
      <c r="E13" s="5"/>
      <c r="G13" s="5"/>
    </row>
    <row r="14" spans="1:7" x14ac:dyDescent="0.2">
      <c r="A14" s="4"/>
      <c r="B14" s="4"/>
      <c r="C14" s="4"/>
      <c r="E14" s="5"/>
      <c r="F14" s="14"/>
      <c r="G14" s="5"/>
    </row>
    <row r="15" spans="1:7" x14ac:dyDescent="0.2">
      <c r="A15" s="4"/>
      <c r="B15" s="4"/>
      <c r="C15" s="4"/>
      <c r="E15" s="5"/>
      <c r="F15" s="14"/>
      <c r="G15" s="5"/>
    </row>
    <row r="16" spans="1:7" ht="22.5" customHeight="1" x14ac:dyDescent="0.2">
      <c r="A16" s="24" t="s">
        <v>21</v>
      </c>
      <c r="B16" s="24" t="s">
        <v>63</v>
      </c>
      <c r="C16" s="25" t="s">
        <v>6</v>
      </c>
      <c r="D16" s="26" t="s">
        <v>2</v>
      </c>
      <c r="E16" s="26" t="s">
        <v>7</v>
      </c>
      <c r="F16" s="26" t="s">
        <v>8</v>
      </c>
      <c r="G16" s="26" t="s">
        <v>9</v>
      </c>
    </row>
    <row r="17" spans="1:7" x14ac:dyDescent="0.2">
      <c r="A17" s="23">
        <v>1</v>
      </c>
      <c r="B17" s="21">
        <v>5</v>
      </c>
      <c r="C17" s="22" t="s">
        <v>24</v>
      </c>
      <c r="D17" s="54"/>
      <c r="E17" s="55"/>
      <c r="F17" s="56"/>
      <c r="G17" s="57"/>
    </row>
    <row r="18" spans="1:7" x14ac:dyDescent="0.2">
      <c r="A18" s="6">
        <v>2</v>
      </c>
      <c r="B18" s="17" t="s">
        <v>83</v>
      </c>
      <c r="C18" s="7" t="s">
        <v>74</v>
      </c>
      <c r="D18" s="6"/>
      <c r="E18" s="61" t="s">
        <v>10</v>
      </c>
      <c r="F18" s="62"/>
      <c r="G18" s="52">
        <f>SUBTOTAL(9,G19:G22)</f>
        <v>0</v>
      </c>
    </row>
    <row r="19" spans="1:7" x14ac:dyDescent="0.2">
      <c r="A19" s="8">
        <v>3</v>
      </c>
      <c r="B19" s="58" t="s">
        <v>84</v>
      </c>
      <c r="C19" s="67" t="s">
        <v>35</v>
      </c>
      <c r="D19" s="8" t="s">
        <v>11</v>
      </c>
      <c r="E19" s="27">
        <v>1</v>
      </c>
      <c r="F19" s="68"/>
      <c r="G19" s="43" t="str">
        <f>IF(OR(E19="",F19=""),"",E19*F19)</f>
        <v/>
      </c>
    </row>
    <row r="20" spans="1:7" x14ac:dyDescent="0.2">
      <c r="A20" s="8">
        <v>3</v>
      </c>
      <c r="B20" s="58" t="s">
        <v>65</v>
      </c>
      <c r="C20" s="9" t="s">
        <v>36</v>
      </c>
      <c r="D20" s="8" t="s">
        <v>11</v>
      </c>
      <c r="E20" s="60">
        <v>1</v>
      </c>
      <c r="F20" s="68"/>
      <c r="G20" s="43" t="str">
        <f>IF(OR(E20="",F20=""),"",E20*F20)</f>
        <v/>
      </c>
    </row>
    <row r="21" spans="1:7" x14ac:dyDescent="0.2">
      <c r="A21" s="8">
        <v>3</v>
      </c>
      <c r="B21" s="58" t="s">
        <v>66</v>
      </c>
      <c r="C21" s="67" t="s">
        <v>37</v>
      </c>
      <c r="D21" s="8" t="s">
        <v>11</v>
      </c>
      <c r="E21" s="27">
        <v>1</v>
      </c>
      <c r="F21" s="68"/>
      <c r="G21" s="43" t="str">
        <f>IF(OR(E21="",F21=""),"",E21*F21)</f>
        <v/>
      </c>
    </row>
    <row r="22" spans="1:7" x14ac:dyDescent="0.2">
      <c r="A22" s="78"/>
      <c r="B22" s="93"/>
      <c r="C22" s="88"/>
      <c r="D22" s="91"/>
      <c r="E22" s="53"/>
      <c r="F22" s="92"/>
      <c r="G22" s="89"/>
    </row>
    <row r="23" spans="1:7" x14ac:dyDescent="0.2">
      <c r="A23" s="6">
        <v>2</v>
      </c>
      <c r="B23" s="17" t="s">
        <v>85</v>
      </c>
      <c r="C23" s="7" t="s">
        <v>30</v>
      </c>
      <c r="D23" s="6"/>
      <c r="E23" s="59" t="s">
        <v>10</v>
      </c>
      <c r="F23" s="81"/>
      <c r="G23" s="52">
        <f>SUBTOTAL(9,G24:G26)</f>
        <v>0</v>
      </c>
    </row>
    <row r="24" spans="1:7" ht="22.5" x14ac:dyDescent="0.2">
      <c r="A24" s="73">
        <v>3</v>
      </c>
      <c r="B24" s="82" t="s">
        <v>86</v>
      </c>
      <c r="C24" s="67" t="s">
        <v>78</v>
      </c>
      <c r="D24" s="73" t="s">
        <v>1</v>
      </c>
      <c r="E24" s="74">
        <v>30</v>
      </c>
      <c r="F24" s="68"/>
      <c r="G24" s="72" t="str">
        <f>IF(OR(E24="",F24=""),"",E24*F24)</f>
        <v/>
      </c>
    </row>
    <row r="25" spans="1:7" x14ac:dyDescent="0.2">
      <c r="A25" s="8">
        <v>3</v>
      </c>
      <c r="B25" s="82" t="s">
        <v>87</v>
      </c>
      <c r="C25" s="67" t="s">
        <v>71</v>
      </c>
      <c r="D25" s="8" t="s">
        <v>11</v>
      </c>
      <c r="E25" s="27">
        <v>1</v>
      </c>
      <c r="F25" s="68"/>
      <c r="G25" s="43" t="str">
        <f>IF(OR(E25="",F25=""),"",E25*F25)</f>
        <v/>
      </c>
    </row>
    <row r="26" spans="1:7" x14ac:dyDescent="0.2">
      <c r="A26" s="103"/>
      <c r="B26" s="99"/>
      <c r="C26" s="99"/>
      <c r="D26" s="101"/>
      <c r="E26" s="101"/>
      <c r="F26" s="85"/>
      <c r="G26" s="85"/>
    </row>
    <row r="27" spans="1:7" x14ac:dyDescent="0.2">
      <c r="A27" s="6">
        <v>2</v>
      </c>
      <c r="B27" s="17" t="s">
        <v>88</v>
      </c>
      <c r="C27" s="7" t="s">
        <v>70</v>
      </c>
      <c r="D27" s="6"/>
      <c r="E27" s="59" t="s">
        <v>10</v>
      </c>
      <c r="F27" s="81"/>
      <c r="G27" s="52">
        <f>SUBTOTAL(9,G28:G36)</f>
        <v>0</v>
      </c>
    </row>
    <row r="28" spans="1:7" x14ac:dyDescent="0.2">
      <c r="A28" s="8">
        <v>3</v>
      </c>
      <c r="B28" s="58" t="s">
        <v>89</v>
      </c>
      <c r="C28" s="67" t="s">
        <v>119</v>
      </c>
      <c r="D28" s="8"/>
      <c r="E28" s="27"/>
      <c r="F28" s="68"/>
      <c r="G28" s="43"/>
    </row>
    <row r="29" spans="1:7" x14ac:dyDescent="0.2">
      <c r="A29" s="8">
        <v>3</v>
      </c>
      <c r="B29" s="84" t="s">
        <v>122</v>
      </c>
      <c r="C29" s="94" t="s">
        <v>120</v>
      </c>
      <c r="D29" s="95" t="s">
        <v>0</v>
      </c>
      <c r="E29" s="96">
        <v>100</v>
      </c>
      <c r="F29" s="97"/>
      <c r="G29" s="76" t="str">
        <f>IF(OR(E29="",F29=""),"",E29*F29)</f>
        <v/>
      </c>
    </row>
    <row r="30" spans="1:7" x14ac:dyDescent="0.2">
      <c r="A30" s="8">
        <v>3</v>
      </c>
      <c r="B30" s="84" t="s">
        <v>123</v>
      </c>
      <c r="C30" s="94" t="s">
        <v>121</v>
      </c>
      <c r="D30" s="95" t="s">
        <v>11</v>
      </c>
      <c r="E30" s="96">
        <v>1</v>
      </c>
      <c r="F30" s="97"/>
      <c r="G30" s="76" t="str">
        <f>IF(OR(E30="",F30=""),"",E30*F30)</f>
        <v/>
      </c>
    </row>
    <row r="31" spans="1:7" x14ac:dyDescent="0.2">
      <c r="A31" s="8"/>
      <c r="B31" s="84"/>
      <c r="C31" s="94"/>
      <c r="D31" s="95"/>
      <c r="E31" s="96"/>
      <c r="F31" s="97"/>
      <c r="G31" s="76"/>
    </row>
    <row r="32" spans="1:7" x14ac:dyDescent="0.2">
      <c r="A32" s="8">
        <v>3</v>
      </c>
      <c r="B32" s="58" t="s">
        <v>90</v>
      </c>
      <c r="C32" s="67" t="s">
        <v>38</v>
      </c>
      <c r="D32" s="8" t="s">
        <v>11</v>
      </c>
      <c r="E32" s="27">
        <v>1</v>
      </c>
      <c r="F32" s="68"/>
      <c r="G32" s="43" t="str">
        <f>IF(OR(E32="",F32=""),"",E32*F32)</f>
        <v/>
      </c>
    </row>
    <row r="33" spans="1:7" x14ac:dyDescent="0.2">
      <c r="A33" s="8">
        <v>4</v>
      </c>
      <c r="B33" s="84" t="s">
        <v>124</v>
      </c>
      <c r="C33" s="94" t="s">
        <v>41</v>
      </c>
      <c r="D33" s="95" t="s">
        <v>2</v>
      </c>
      <c r="E33" s="96">
        <v>2</v>
      </c>
      <c r="F33" s="97"/>
      <c r="G33" s="76" t="str">
        <f>IF(OR(E33="",F33=""),"",E33*F33)</f>
        <v/>
      </c>
    </row>
    <row r="34" spans="1:7" x14ac:dyDescent="0.2">
      <c r="A34" s="8">
        <v>4</v>
      </c>
      <c r="B34" s="84" t="s">
        <v>125</v>
      </c>
      <c r="C34" s="94" t="s">
        <v>42</v>
      </c>
      <c r="D34" s="95" t="s">
        <v>2</v>
      </c>
      <c r="E34" s="96">
        <v>2</v>
      </c>
      <c r="F34" s="97"/>
      <c r="G34" s="76" t="str">
        <f>IF(OR(E34="",F34=""),"",E34*F34)</f>
        <v/>
      </c>
    </row>
    <row r="35" spans="1:7" x14ac:dyDescent="0.2">
      <c r="A35" s="8">
        <v>4</v>
      </c>
      <c r="B35" s="84" t="s">
        <v>126</v>
      </c>
      <c r="C35" s="94" t="s">
        <v>43</v>
      </c>
      <c r="D35" s="95" t="s">
        <v>11</v>
      </c>
      <c r="E35" s="96">
        <v>1</v>
      </c>
      <c r="F35" s="97"/>
      <c r="G35" s="76" t="str">
        <f>IF(OR(E35="",F35=""),"",E35*F35)</f>
        <v/>
      </c>
    </row>
    <row r="36" spans="1:7" x14ac:dyDescent="0.2">
      <c r="A36" s="103"/>
      <c r="B36" s="99"/>
      <c r="C36" s="99"/>
      <c r="D36" s="101"/>
      <c r="E36" s="101"/>
      <c r="F36" s="85"/>
      <c r="G36" s="85"/>
    </row>
    <row r="37" spans="1:7" x14ac:dyDescent="0.2">
      <c r="A37" s="6">
        <v>2</v>
      </c>
      <c r="B37" s="17" t="s">
        <v>91</v>
      </c>
      <c r="C37" s="7" t="s">
        <v>39</v>
      </c>
      <c r="D37" s="6"/>
      <c r="E37" s="59" t="s">
        <v>10</v>
      </c>
      <c r="F37" s="81"/>
      <c r="G37" s="52">
        <f>SUBTOTAL(9,G38:G51)</f>
        <v>0</v>
      </c>
    </row>
    <row r="38" spans="1:7" x14ac:dyDescent="0.2">
      <c r="A38" s="8">
        <v>3</v>
      </c>
      <c r="B38" s="9" t="s">
        <v>92</v>
      </c>
      <c r="C38" s="67" t="s">
        <v>132</v>
      </c>
      <c r="D38" s="8"/>
      <c r="E38" s="27"/>
      <c r="F38" s="68"/>
      <c r="G38" s="43"/>
    </row>
    <row r="39" spans="1:7" x14ac:dyDescent="0.2">
      <c r="A39" s="8">
        <v>4</v>
      </c>
      <c r="B39" s="87" t="s">
        <v>93</v>
      </c>
      <c r="C39" s="94" t="s">
        <v>25</v>
      </c>
      <c r="D39" s="95" t="s">
        <v>0</v>
      </c>
      <c r="E39" s="111">
        <v>2.3000000000000003</v>
      </c>
      <c r="F39" s="97"/>
      <c r="G39" s="76" t="str">
        <f>IF(OR(E39="",F39=""),"",E39*F39)</f>
        <v/>
      </c>
    </row>
    <row r="40" spans="1:7" x14ac:dyDescent="0.2">
      <c r="A40" s="8">
        <v>4</v>
      </c>
      <c r="B40" s="87" t="s">
        <v>94</v>
      </c>
      <c r="C40" s="87" t="s">
        <v>28</v>
      </c>
      <c r="D40" s="95" t="s">
        <v>11</v>
      </c>
      <c r="E40" s="95">
        <v>1</v>
      </c>
      <c r="F40" s="75"/>
      <c r="G40" s="75" t="str">
        <f>IF(OR(E40="",F40=""),"",E40*F40)</f>
        <v/>
      </c>
    </row>
    <row r="41" spans="1:7" s="107" customFormat="1" x14ac:dyDescent="0.2">
      <c r="A41" s="87">
        <v>4</v>
      </c>
      <c r="B41" s="87" t="s">
        <v>133</v>
      </c>
      <c r="C41" s="87" t="s">
        <v>40</v>
      </c>
      <c r="D41" s="95" t="s">
        <v>11</v>
      </c>
      <c r="E41" s="95">
        <v>1</v>
      </c>
      <c r="F41" s="75"/>
      <c r="G41" s="75" t="str">
        <f>IF(OR(E41="",F41=""),"",E41*F41)</f>
        <v/>
      </c>
    </row>
    <row r="42" spans="1:7" x14ac:dyDescent="0.2">
      <c r="A42" s="78"/>
      <c r="B42" s="9"/>
      <c r="C42" s="67"/>
      <c r="D42" s="8"/>
      <c r="E42" s="27"/>
      <c r="F42" s="68"/>
      <c r="G42" s="43"/>
    </row>
    <row r="43" spans="1:7" ht="22.5" x14ac:dyDescent="0.2">
      <c r="A43" s="8">
        <v>3</v>
      </c>
      <c r="B43" s="9" t="s">
        <v>95</v>
      </c>
      <c r="C43" s="67" t="s">
        <v>134</v>
      </c>
      <c r="D43" s="8"/>
      <c r="E43" s="27"/>
      <c r="F43" s="68"/>
      <c r="G43" s="43"/>
    </row>
    <row r="44" spans="1:7" x14ac:dyDescent="0.2">
      <c r="A44" s="8">
        <v>4</v>
      </c>
      <c r="B44" s="87" t="s">
        <v>96</v>
      </c>
      <c r="C44" s="87" t="s">
        <v>28</v>
      </c>
      <c r="D44" s="95" t="s">
        <v>11</v>
      </c>
      <c r="E44" s="95">
        <v>1</v>
      </c>
      <c r="F44" s="75"/>
      <c r="G44" s="75" t="str">
        <f>IF(OR(E44="",F44=""),"",E44*F44)</f>
        <v/>
      </c>
    </row>
    <row r="45" spans="1:7" x14ac:dyDescent="0.2">
      <c r="A45" s="78"/>
      <c r="B45" s="9"/>
      <c r="C45" s="67"/>
      <c r="D45" s="8"/>
      <c r="E45" s="27"/>
      <c r="F45" s="68"/>
      <c r="G45" s="43"/>
    </row>
    <row r="46" spans="1:7" ht="22.5" x14ac:dyDescent="0.2">
      <c r="A46" s="8">
        <v>3</v>
      </c>
      <c r="B46" s="9" t="s">
        <v>97</v>
      </c>
      <c r="C46" s="67" t="s">
        <v>135</v>
      </c>
      <c r="D46" s="8"/>
      <c r="E46" s="27"/>
      <c r="F46" s="68"/>
      <c r="G46" s="43"/>
    </row>
    <row r="47" spans="1:7" x14ac:dyDescent="0.2">
      <c r="A47" s="8">
        <v>4</v>
      </c>
      <c r="B47" s="87" t="s">
        <v>98</v>
      </c>
      <c r="C47" s="87" t="s">
        <v>28</v>
      </c>
      <c r="D47" s="95" t="s">
        <v>11</v>
      </c>
      <c r="E47" s="95">
        <v>1</v>
      </c>
      <c r="F47" s="75"/>
      <c r="G47" s="75" t="str">
        <f>IF(OR(E47="",F47=""),"",E47*F47)</f>
        <v/>
      </c>
    </row>
    <row r="48" spans="1:7" x14ac:dyDescent="0.2">
      <c r="A48" s="78"/>
      <c r="B48" s="9"/>
      <c r="C48" s="67"/>
      <c r="D48" s="8"/>
      <c r="E48" s="27"/>
      <c r="F48" s="68"/>
      <c r="G48" s="43"/>
    </row>
    <row r="49" spans="1:7" x14ac:dyDescent="0.2">
      <c r="A49" s="8">
        <v>3</v>
      </c>
      <c r="B49" s="9" t="s">
        <v>99</v>
      </c>
      <c r="C49" s="67" t="s">
        <v>56</v>
      </c>
      <c r="D49" s="8"/>
      <c r="E49" s="27"/>
      <c r="F49" s="68"/>
      <c r="G49" s="43"/>
    </row>
    <row r="50" spans="1:7" x14ac:dyDescent="0.2">
      <c r="A50" s="8">
        <v>4</v>
      </c>
      <c r="B50" s="87" t="s">
        <v>136</v>
      </c>
      <c r="C50" s="11" t="s">
        <v>57</v>
      </c>
      <c r="D50" s="90" t="s">
        <v>2</v>
      </c>
      <c r="E50" s="28">
        <v>2</v>
      </c>
      <c r="F50" s="45"/>
      <c r="G50" s="46" t="str">
        <f>IF(OR(E50="",F50=""),"",E50*F50)</f>
        <v/>
      </c>
    </row>
    <row r="51" spans="1:7" x14ac:dyDescent="0.2">
      <c r="A51" s="78"/>
      <c r="B51" s="93"/>
      <c r="C51" s="88"/>
      <c r="D51" s="91"/>
      <c r="E51" s="53"/>
      <c r="F51" s="92"/>
      <c r="G51" s="89"/>
    </row>
    <row r="52" spans="1:7" x14ac:dyDescent="0.2">
      <c r="A52" s="6">
        <v>2</v>
      </c>
      <c r="B52" s="17" t="s">
        <v>100</v>
      </c>
      <c r="C52" s="7" t="s">
        <v>44</v>
      </c>
      <c r="D52" s="6"/>
      <c r="E52" s="61"/>
      <c r="F52" s="62"/>
      <c r="G52" s="52">
        <f>SUBTOTAL(9,G53:G60)</f>
        <v>0</v>
      </c>
    </row>
    <row r="53" spans="1:7" x14ac:dyDescent="0.2">
      <c r="A53" s="8">
        <v>3</v>
      </c>
      <c r="B53" s="9" t="s">
        <v>101</v>
      </c>
      <c r="C53" s="9" t="s">
        <v>26</v>
      </c>
      <c r="D53" s="8" t="s">
        <v>0</v>
      </c>
      <c r="E53" s="8">
        <v>101</v>
      </c>
      <c r="F53" s="44"/>
      <c r="G53" s="44" t="str">
        <f t="shared" ref="G53:G58" si="0">IF(OR(E53="",F53=""),"",E53*F53)</f>
        <v/>
      </c>
    </row>
    <row r="54" spans="1:7" x14ac:dyDescent="0.2">
      <c r="A54" s="8">
        <v>3</v>
      </c>
      <c r="B54" s="9" t="s">
        <v>102</v>
      </c>
      <c r="C54" s="9" t="s">
        <v>45</v>
      </c>
      <c r="D54" s="8" t="s">
        <v>1</v>
      </c>
      <c r="E54" s="8">
        <v>18</v>
      </c>
      <c r="F54" s="44"/>
      <c r="G54" s="44" t="str">
        <f t="shared" si="0"/>
        <v/>
      </c>
    </row>
    <row r="55" spans="1:7" ht="22.5" x14ac:dyDescent="0.2">
      <c r="A55" s="8">
        <v>3</v>
      </c>
      <c r="B55" s="9" t="s">
        <v>115</v>
      </c>
      <c r="C55" s="9" t="s">
        <v>46</v>
      </c>
      <c r="D55" s="8" t="s">
        <v>1</v>
      </c>
      <c r="E55" s="8">
        <v>8</v>
      </c>
      <c r="F55" s="44"/>
      <c r="G55" s="44" t="str">
        <f t="shared" si="0"/>
        <v/>
      </c>
    </row>
    <row r="56" spans="1:7" x14ac:dyDescent="0.2">
      <c r="A56" s="8">
        <v>3</v>
      </c>
      <c r="B56" s="9" t="s">
        <v>116</v>
      </c>
      <c r="C56" s="9" t="s">
        <v>47</v>
      </c>
      <c r="D56" s="8" t="s">
        <v>1</v>
      </c>
      <c r="E56" s="8">
        <v>7</v>
      </c>
      <c r="F56" s="68"/>
      <c r="G56" s="44" t="str">
        <f t="shared" si="0"/>
        <v/>
      </c>
    </row>
    <row r="57" spans="1:7" x14ac:dyDescent="0.2">
      <c r="A57" s="8">
        <v>3</v>
      </c>
      <c r="B57" s="9" t="s">
        <v>103</v>
      </c>
      <c r="C57" s="9" t="s">
        <v>48</v>
      </c>
      <c r="D57" s="8" t="s">
        <v>1</v>
      </c>
      <c r="E57" s="8">
        <v>7</v>
      </c>
      <c r="F57" s="68"/>
      <c r="G57" s="44" t="str">
        <f t="shared" si="0"/>
        <v/>
      </c>
    </row>
    <row r="58" spans="1:7" s="102" customFormat="1" ht="22.5" x14ac:dyDescent="0.2">
      <c r="A58" s="98">
        <v>3</v>
      </c>
      <c r="B58" s="9" t="s">
        <v>104</v>
      </c>
      <c r="C58" s="67" t="s">
        <v>164</v>
      </c>
      <c r="D58" s="73" t="s">
        <v>0</v>
      </c>
      <c r="E58" s="73">
        <v>66</v>
      </c>
      <c r="F58" s="68"/>
      <c r="G58" s="68" t="str">
        <f t="shared" si="0"/>
        <v/>
      </c>
    </row>
    <row r="59" spans="1:7" ht="45" x14ac:dyDescent="0.2">
      <c r="A59" s="8">
        <v>3</v>
      </c>
      <c r="B59" s="9" t="s">
        <v>117</v>
      </c>
      <c r="C59" s="67" t="s">
        <v>163</v>
      </c>
      <c r="D59" s="8" t="s">
        <v>1</v>
      </c>
      <c r="E59" s="27">
        <v>22</v>
      </c>
      <c r="F59" s="68"/>
      <c r="G59" s="43" t="str">
        <f>IF(OR(E59="",F59=""),"",E59*F59)</f>
        <v/>
      </c>
    </row>
    <row r="60" spans="1:7" x14ac:dyDescent="0.2">
      <c r="A60" s="78"/>
      <c r="B60" s="93"/>
      <c r="C60" s="88"/>
      <c r="D60" s="91"/>
      <c r="E60" s="53"/>
      <c r="F60" s="92"/>
      <c r="G60" s="89"/>
    </row>
    <row r="61" spans="1:7" x14ac:dyDescent="0.2">
      <c r="A61" s="6">
        <v>2</v>
      </c>
      <c r="B61" s="17" t="s">
        <v>105</v>
      </c>
      <c r="C61" s="7" t="s">
        <v>49</v>
      </c>
      <c r="D61" s="6"/>
      <c r="E61" s="61"/>
      <c r="F61" s="62"/>
      <c r="G61" s="52">
        <f>SUBTOTAL(9,G62:G68)</f>
        <v>0</v>
      </c>
    </row>
    <row r="62" spans="1:7" x14ac:dyDescent="0.2">
      <c r="A62" s="8">
        <v>3</v>
      </c>
      <c r="B62" s="9" t="s">
        <v>106</v>
      </c>
      <c r="C62" s="9" t="s">
        <v>81</v>
      </c>
      <c r="D62" s="8" t="s">
        <v>0</v>
      </c>
      <c r="E62" s="27">
        <v>104</v>
      </c>
      <c r="F62" s="68"/>
      <c r="G62" s="43" t="str">
        <f t="shared" ref="G62:G67" si="1">IF(OR(E62="",F62=""),"",E62*F62)</f>
        <v/>
      </c>
    </row>
    <row r="63" spans="1:7" x14ac:dyDescent="0.2">
      <c r="A63" s="8">
        <v>3</v>
      </c>
      <c r="B63" s="58" t="s">
        <v>107</v>
      </c>
      <c r="C63" s="67" t="s">
        <v>50</v>
      </c>
      <c r="D63" s="8" t="s">
        <v>1</v>
      </c>
      <c r="E63" s="27">
        <v>13</v>
      </c>
      <c r="F63" s="68"/>
      <c r="G63" s="43" t="str">
        <f t="shared" si="1"/>
        <v/>
      </c>
    </row>
    <row r="64" spans="1:7" x14ac:dyDescent="0.2">
      <c r="A64" s="8">
        <v>3</v>
      </c>
      <c r="B64" s="58" t="s">
        <v>118</v>
      </c>
      <c r="C64" s="9" t="s">
        <v>139</v>
      </c>
      <c r="D64" s="8" t="s">
        <v>1</v>
      </c>
      <c r="E64" s="8">
        <v>7</v>
      </c>
      <c r="F64" s="44"/>
      <c r="G64" s="44" t="str">
        <f t="shared" si="1"/>
        <v/>
      </c>
    </row>
    <row r="65" spans="1:7" ht="22.5" x14ac:dyDescent="0.2">
      <c r="A65" s="8">
        <v>3</v>
      </c>
      <c r="B65" s="58" t="s">
        <v>137</v>
      </c>
      <c r="C65" s="9" t="s">
        <v>51</v>
      </c>
      <c r="D65" s="8" t="s">
        <v>1</v>
      </c>
      <c r="E65" s="8">
        <v>7</v>
      </c>
      <c r="F65" s="44"/>
      <c r="G65" s="44" t="str">
        <f>IF(OR(E65="",F65=""),"",E65*F65)</f>
        <v/>
      </c>
    </row>
    <row r="66" spans="1:7" ht="22.5" x14ac:dyDescent="0.2">
      <c r="A66" s="8">
        <v>3</v>
      </c>
      <c r="B66" s="58" t="s">
        <v>138</v>
      </c>
      <c r="C66" s="9" t="s">
        <v>52</v>
      </c>
      <c r="D66" s="8" t="s">
        <v>0</v>
      </c>
      <c r="E66" s="8">
        <v>5</v>
      </c>
      <c r="F66" s="44"/>
      <c r="G66" s="44" t="str">
        <f t="shared" si="1"/>
        <v/>
      </c>
    </row>
    <row r="67" spans="1:7" x14ac:dyDescent="0.2">
      <c r="A67" s="8">
        <v>3</v>
      </c>
      <c r="B67" s="58" t="s">
        <v>140</v>
      </c>
      <c r="C67" s="9" t="s">
        <v>76</v>
      </c>
      <c r="D67" s="8" t="s">
        <v>23</v>
      </c>
      <c r="E67" s="8">
        <v>1</v>
      </c>
      <c r="F67" s="44"/>
      <c r="G67" s="44" t="str">
        <f t="shared" si="1"/>
        <v/>
      </c>
    </row>
    <row r="68" spans="1:7" x14ac:dyDescent="0.2">
      <c r="A68" s="78"/>
      <c r="B68" s="93"/>
      <c r="C68" s="88"/>
      <c r="D68" s="91"/>
      <c r="E68" s="53"/>
      <c r="F68" s="92"/>
      <c r="G68" s="89"/>
    </row>
    <row r="69" spans="1:7" x14ac:dyDescent="0.2">
      <c r="A69" s="6">
        <v>2</v>
      </c>
      <c r="B69" s="17" t="s">
        <v>108</v>
      </c>
      <c r="C69" s="7" t="s">
        <v>82</v>
      </c>
      <c r="D69" s="6"/>
      <c r="E69" s="61"/>
      <c r="F69" s="62"/>
      <c r="G69" s="52">
        <f>SUBTOTAL(9,G70:G74)</f>
        <v>0</v>
      </c>
    </row>
    <row r="70" spans="1:7" x14ac:dyDescent="0.2">
      <c r="A70" s="8">
        <v>3</v>
      </c>
      <c r="B70" s="9" t="s">
        <v>109</v>
      </c>
      <c r="C70" s="9" t="s">
        <v>81</v>
      </c>
      <c r="D70" s="8" t="s">
        <v>0</v>
      </c>
      <c r="E70" s="27">
        <v>39</v>
      </c>
      <c r="F70" s="68"/>
      <c r="G70" s="43" t="str">
        <f t="shared" ref="G70:G73" si="2">IF(OR(E70="",F70=""),"",E70*F70)</f>
        <v/>
      </c>
    </row>
    <row r="71" spans="1:7" x14ac:dyDescent="0.2">
      <c r="A71" s="8">
        <v>3</v>
      </c>
      <c r="B71" s="58" t="s">
        <v>68</v>
      </c>
      <c r="C71" s="67" t="s">
        <v>31</v>
      </c>
      <c r="D71" s="8" t="s">
        <v>1</v>
      </c>
      <c r="E71" s="27">
        <v>10</v>
      </c>
      <c r="F71" s="68"/>
      <c r="G71" s="43" t="str">
        <f>IF(OR(E71="",F71=""),"",E71*F71)</f>
        <v/>
      </c>
    </row>
    <row r="72" spans="1:7" x14ac:dyDescent="0.2">
      <c r="A72" s="8">
        <v>3</v>
      </c>
      <c r="B72" s="58" t="s">
        <v>69</v>
      </c>
      <c r="C72" s="67" t="s">
        <v>32</v>
      </c>
      <c r="D72" s="8" t="s">
        <v>1</v>
      </c>
      <c r="E72" s="27">
        <v>5</v>
      </c>
      <c r="F72" s="68"/>
      <c r="G72" s="43" t="str">
        <f>IF(OR(E72="",F72=""),"",E72*F72)</f>
        <v/>
      </c>
    </row>
    <row r="73" spans="1:7" ht="22.5" x14ac:dyDescent="0.2">
      <c r="A73" s="8">
        <v>3</v>
      </c>
      <c r="B73" s="9" t="s">
        <v>67</v>
      </c>
      <c r="C73" s="9" t="s">
        <v>141</v>
      </c>
      <c r="D73" s="8" t="s">
        <v>23</v>
      </c>
      <c r="E73" s="8">
        <v>1</v>
      </c>
      <c r="F73" s="44"/>
      <c r="G73" s="44" t="str">
        <f t="shared" si="2"/>
        <v/>
      </c>
    </row>
    <row r="74" spans="1:7" x14ac:dyDescent="0.2">
      <c r="A74" s="78"/>
      <c r="B74" s="93"/>
      <c r="C74" s="88"/>
      <c r="D74" s="91"/>
      <c r="E74" s="53"/>
      <c r="F74" s="92"/>
      <c r="G74" s="89"/>
    </row>
    <row r="75" spans="1:7" x14ac:dyDescent="0.2">
      <c r="A75" s="6">
        <v>2</v>
      </c>
      <c r="B75" s="17" t="s">
        <v>110</v>
      </c>
      <c r="C75" s="7" t="s">
        <v>53</v>
      </c>
      <c r="D75" s="6"/>
      <c r="E75" s="61"/>
      <c r="F75" s="62"/>
      <c r="G75" s="52">
        <f>SUBTOTAL(9,G76:G80)</f>
        <v>0</v>
      </c>
    </row>
    <row r="76" spans="1:7" x14ac:dyDescent="0.2">
      <c r="A76" s="8">
        <v>3</v>
      </c>
      <c r="B76" s="58" t="s">
        <v>111</v>
      </c>
      <c r="C76" s="67" t="s">
        <v>31</v>
      </c>
      <c r="D76" s="8" t="s">
        <v>1</v>
      </c>
      <c r="E76" s="27">
        <v>31</v>
      </c>
      <c r="F76" s="68"/>
      <c r="G76" s="43" t="str">
        <f>IF(OR(E76="",F76=""),"",E76*F76)</f>
        <v/>
      </c>
    </row>
    <row r="77" spans="1:7" x14ac:dyDescent="0.2">
      <c r="A77" s="8">
        <v>3</v>
      </c>
      <c r="B77" s="58" t="s">
        <v>142</v>
      </c>
      <c r="C77" s="67" t="s">
        <v>32</v>
      </c>
      <c r="D77" s="8" t="s">
        <v>1</v>
      </c>
      <c r="E77" s="27">
        <v>18</v>
      </c>
      <c r="F77" s="68"/>
      <c r="G77" s="43" t="str">
        <f>IF(OR(E77="",F77=""),"",E77*F77)</f>
        <v/>
      </c>
    </row>
    <row r="78" spans="1:7" x14ac:dyDescent="0.2">
      <c r="A78" s="8">
        <v>3</v>
      </c>
      <c r="B78" s="58" t="s">
        <v>143</v>
      </c>
      <c r="C78" s="9" t="s">
        <v>33</v>
      </c>
      <c r="D78" s="8" t="s">
        <v>2</v>
      </c>
      <c r="E78" s="8">
        <v>4</v>
      </c>
      <c r="F78" s="44"/>
      <c r="G78" s="44" t="str">
        <f>IF(OR(E78="",F78=""),"",E78*F78)</f>
        <v/>
      </c>
    </row>
    <row r="79" spans="1:7" x14ac:dyDescent="0.2">
      <c r="A79" s="8">
        <v>3</v>
      </c>
      <c r="B79" s="58" t="s">
        <v>144</v>
      </c>
      <c r="C79" s="9" t="s">
        <v>77</v>
      </c>
      <c r="D79" s="8" t="s">
        <v>11</v>
      </c>
      <c r="E79" s="8">
        <v>1</v>
      </c>
      <c r="F79" s="44"/>
      <c r="G79" s="44" t="str">
        <f>IF(OR(E79="",F79=""),"",E79*F79)</f>
        <v/>
      </c>
    </row>
    <row r="80" spans="1:7" x14ac:dyDescent="0.2">
      <c r="A80" s="71"/>
      <c r="B80" s="112"/>
      <c r="C80" s="113"/>
      <c r="D80" s="114"/>
      <c r="E80" s="115"/>
      <c r="F80" s="110"/>
      <c r="G80" s="116"/>
    </row>
    <row r="81" spans="1:7" x14ac:dyDescent="0.2">
      <c r="A81" s="6">
        <v>2</v>
      </c>
      <c r="B81" s="17" t="s">
        <v>112</v>
      </c>
      <c r="C81" s="7" t="s">
        <v>54</v>
      </c>
      <c r="D81" s="6"/>
      <c r="E81" s="61"/>
      <c r="F81" s="62"/>
      <c r="G81" s="52">
        <f>SUBTOTAL(9,G82:G88)</f>
        <v>0</v>
      </c>
    </row>
    <row r="82" spans="1:7" x14ac:dyDescent="0.2">
      <c r="A82" s="8">
        <v>3</v>
      </c>
      <c r="B82" s="58" t="s">
        <v>113</v>
      </c>
      <c r="C82" s="67" t="s">
        <v>59</v>
      </c>
      <c r="D82" s="8"/>
      <c r="E82" s="27"/>
      <c r="F82" s="68"/>
      <c r="G82" s="43"/>
    </row>
    <row r="83" spans="1:7" x14ac:dyDescent="0.2">
      <c r="A83" s="8">
        <v>4</v>
      </c>
      <c r="B83" s="11" t="s">
        <v>145</v>
      </c>
      <c r="C83" s="94" t="s">
        <v>25</v>
      </c>
      <c r="D83" s="95" t="s">
        <v>0</v>
      </c>
      <c r="E83" s="96">
        <v>2</v>
      </c>
      <c r="F83" s="97"/>
      <c r="G83" s="76" t="str">
        <f>IF(OR(E83="",F83=""),"",E83*F83)</f>
        <v/>
      </c>
    </row>
    <row r="84" spans="1:7" x14ac:dyDescent="0.2">
      <c r="A84" s="8">
        <v>4</v>
      </c>
      <c r="B84" s="11" t="s">
        <v>146</v>
      </c>
      <c r="C84" s="11" t="s">
        <v>34</v>
      </c>
      <c r="D84" s="90" t="s">
        <v>2</v>
      </c>
      <c r="E84" s="28">
        <v>2</v>
      </c>
      <c r="F84" s="45"/>
      <c r="G84" s="46" t="str">
        <f>IF(OR(E84="",F84=""),"",E84*F84)</f>
        <v/>
      </c>
    </row>
    <row r="85" spans="1:7" s="107" customFormat="1" x14ac:dyDescent="0.2">
      <c r="A85" s="87">
        <v>4</v>
      </c>
      <c r="B85" s="11" t="s">
        <v>147</v>
      </c>
      <c r="C85" s="11" t="s">
        <v>58</v>
      </c>
      <c r="D85" s="90" t="s">
        <v>11</v>
      </c>
      <c r="E85" s="28">
        <v>2</v>
      </c>
      <c r="F85" s="45"/>
      <c r="G85" s="46" t="str">
        <f>IF(OR(E85="",F85=""),"",E85*F85)</f>
        <v/>
      </c>
    </row>
    <row r="86" spans="1:7" x14ac:dyDescent="0.2">
      <c r="A86" s="71"/>
      <c r="B86" s="108"/>
      <c r="C86" s="105"/>
      <c r="D86" s="71"/>
      <c r="E86" s="80"/>
      <c r="F86" s="77"/>
      <c r="G86" s="106"/>
    </row>
    <row r="87" spans="1:7" x14ac:dyDescent="0.2">
      <c r="A87" s="8">
        <v>3</v>
      </c>
      <c r="B87" s="58" t="s">
        <v>114</v>
      </c>
      <c r="C87" s="67" t="s">
        <v>55</v>
      </c>
      <c r="D87" s="8" t="s">
        <v>11</v>
      </c>
      <c r="E87" s="27">
        <v>1</v>
      </c>
      <c r="F87" s="68"/>
      <c r="G87" s="43" t="str">
        <f>IF(OR(E87="",F87=""),"",E87*F87)</f>
        <v/>
      </c>
    </row>
    <row r="88" spans="1:7" x14ac:dyDescent="0.2">
      <c r="A88" s="71"/>
      <c r="B88" s="108"/>
      <c r="C88" s="105"/>
      <c r="D88" s="71"/>
      <c r="E88" s="80"/>
      <c r="F88" s="77"/>
      <c r="G88" s="106"/>
    </row>
    <row r="89" spans="1:7" x14ac:dyDescent="0.2">
      <c r="A89" s="6">
        <v>2</v>
      </c>
      <c r="B89" s="17" t="s">
        <v>127</v>
      </c>
      <c r="C89" s="7" t="s">
        <v>60</v>
      </c>
      <c r="D89" s="6"/>
      <c r="E89" s="61"/>
      <c r="F89" s="62"/>
      <c r="G89" s="52">
        <f>SUBTOTAL(9,G91:G100)</f>
        <v>0</v>
      </c>
    </row>
    <row r="90" spans="1:7" x14ac:dyDescent="0.2">
      <c r="A90" s="71"/>
      <c r="B90" s="9" t="s">
        <v>148</v>
      </c>
      <c r="C90" s="79" t="s">
        <v>149</v>
      </c>
      <c r="D90" s="71"/>
      <c r="E90" s="80"/>
      <c r="F90" s="77"/>
      <c r="G90" s="106"/>
    </row>
    <row r="91" spans="1:7" x14ac:dyDescent="0.2">
      <c r="A91" s="69">
        <v>3</v>
      </c>
      <c r="B91" s="87" t="s">
        <v>150</v>
      </c>
      <c r="C91" s="87" t="s">
        <v>29</v>
      </c>
      <c r="D91" s="95" t="s">
        <v>1</v>
      </c>
      <c r="E91" s="109">
        <v>18</v>
      </c>
      <c r="F91" s="97"/>
      <c r="G91" s="75" t="str">
        <f>IF(OR(E91="",F91=""),"",E91*F91)</f>
        <v/>
      </c>
    </row>
    <row r="92" spans="1:7" x14ac:dyDescent="0.2">
      <c r="A92" s="69">
        <v>3</v>
      </c>
      <c r="B92" s="87" t="s">
        <v>151</v>
      </c>
      <c r="C92" s="87" t="s">
        <v>75</v>
      </c>
      <c r="D92" s="95" t="s">
        <v>2</v>
      </c>
      <c r="E92" s="109">
        <v>4</v>
      </c>
      <c r="F92" s="97"/>
      <c r="G92" s="75" t="str">
        <f>IF(OR(E92="",F92=""),"",E92*F92)</f>
        <v/>
      </c>
    </row>
    <row r="93" spans="1:7" x14ac:dyDescent="0.2">
      <c r="A93" s="69"/>
      <c r="B93" s="9"/>
      <c r="C93" s="9"/>
      <c r="D93" s="8"/>
      <c r="E93" s="73"/>
      <c r="F93" s="68"/>
      <c r="G93" s="44"/>
    </row>
    <row r="94" spans="1:7" ht="22.5" x14ac:dyDescent="0.2">
      <c r="A94" s="69">
        <v>3</v>
      </c>
      <c r="B94" s="9" t="s">
        <v>152</v>
      </c>
      <c r="C94" s="9" t="s">
        <v>62</v>
      </c>
      <c r="D94" s="8"/>
      <c r="E94" s="73"/>
      <c r="F94" s="44"/>
      <c r="G94" s="44"/>
    </row>
    <row r="95" spans="1:7" x14ac:dyDescent="0.2">
      <c r="A95" s="69">
        <v>4</v>
      </c>
      <c r="B95" s="87" t="s">
        <v>153</v>
      </c>
      <c r="C95" s="87" t="s">
        <v>72</v>
      </c>
      <c r="D95" s="95" t="s">
        <v>0</v>
      </c>
      <c r="E95" s="109">
        <v>15</v>
      </c>
      <c r="F95" s="75"/>
      <c r="G95" s="75" t="str">
        <f>IF(OR(E95="",F95=""),"",E95*F95)</f>
        <v/>
      </c>
    </row>
    <row r="96" spans="1:7" x14ac:dyDescent="0.2">
      <c r="A96" s="69">
        <v>4</v>
      </c>
      <c r="B96" s="87" t="s">
        <v>154</v>
      </c>
      <c r="C96" s="87" t="s">
        <v>64</v>
      </c>
      <c r="D96" s="95" t="s">
        <v>1</v>
      </c>
      <c r="E96" s="109">
        <v>54</v>
      </c>
      <c r="F96" s="75"/>
      <c r="G96" s="75" t="str">
        <f>IF(OR(E96="",F96=""),"",E96*F96)</f>
        <v/>
      </c>
    </row>
    <row r="97" spans="1:7" x14ac:dyDescent="0.2">
      <c r="B97" s="18"/>
      <c r="C97" s="87"/>
      <c r="D97" s="90"/>
      <c r="E97" s="28"/>
      <c r="F97" s="45"/>
      <c r="G97" s="46"/>
    </row>
    <row r="98" spans="1:7" ht="22.5" x14ac:dyDescent="0.2">
      <c r="A98" s="69">
        <v>3</v>
      </c>
      <c r="B98" s="9" t="s">
        <v>155</v>
      </c>
      <c r="C98" s="9" t="s">
        <v>62</v>
      </c>
      <c r="D98" s="8"/>
      <c r="E98" s="73"/>
      <c r="F98" s="44"/>
      <c r="G98" s="44"/>
    </row>
    <row r="99" spans="1:7" x14ac:dyDescent="0.2">
      <c r="A99" s="69">
        <v>4</v>
      </c>
      <c r="B99" s="87" t="s">
        <v>156</v>
      </c>
      <c r="C99" s="87" t="s">
        <v>73</v>
      </c>
      <c r="D99" s="95" t="s">
        <v>0</v>
      </c>
      <c r="E99" s="109">
        <v>3</v>
      </c>
      <c r="F99" s="75"/>
      <c r="G99" s="75" t="str">
        <f>IF(OR(E99="",F99=""),"",E99*F99)</f>
        <v/>
      </c>
    </row>
    <row r="100" spans="1:7" x14ac:dyDescent="0.2">
      <c r="B100" s="18"/>
      <c r="C100" s="87"/>
      <c r="D100" s="90"/>
      <c r="E100" s="28"/>
      <c r="F100" s="45"/>
      <c r="G100" s="46"/>
    </row>
    <row r="101" spans="1:7" x14ac:dyDescent="0.2">
      <c r="A101" s="86">
        <v>3</v>
      </c>
      <c r="B101" s="83" t="s">
        <v>128</v>
      </c>
      <c r="C101" s="63" t="s">
        <v>129</v>
      </c>
      <c r="D101" s="64"/>
      <c r="E101" s="65" t="s">
        <v>10</v>
      </c>
      <c r="F101" s="66"/>
      <c r="G101" s="52">
        <f>SUBTOTAL(9,G102:G103)</f>
        <v>0</v>
      </c>
    </row>
    <row r="102" spans="1:7" ht="22.5" x14ac:dyDescent="0.2">
      <c r="A102" s="8">
        <v>4</v>
      </c>
      <c r="B102" s="67" t="s">
        <v>157</v>
      </c>
      <c r="C102" s="9" t="s">
        <v>158</v>
      </c>
      <c r="D102" s="90" t="s">
        <v>11</v>
      </c>
      <c r="E102" s="28">
        <v>1</v>
      </c>
      <c r="F102" s="45"/>
      <c r="G102" s="46" t="str">
        <f>IF(OR(E102="",F102=""),"",E102*F102)</f>
        <v/>
      </c>
    </row>
    <row r="103" spans="1:7" x14ac:dyDescent="0.2">
      <c r="A103" s="70"/>
      <c r="B103" s="104"/>
      <c r="C103" s="11"/>
      <c r="D103" s="10"/>
      <c r="E103" s="28"/>
      <c r="F103" s="45"/>
      <c r="G103" s="46"/>
    </row>
    <row r="104" spans="1:7" x14ac:dyDescent="0.2">
      <c r="A104" s="6">
        <v>2</v>
      </c>
      <c r="B104" s="17" t="s">
        <v>130</v>
      </c>
      <c r="C104" s="7" t="s">
        <v>61</v>
      </c>
      <c r="D104" s="6"/>
      <c r="E104" s="61"/>
      <c r="F104" s="62"/>
      <c r="G104" s="52">
        <f>SUBTOTAL(9,G105:G107)</f>
        <v>0</v>
      </c>
    </row>
    <row r="105" spans="1:7" s="102" customFormat="1" x14ac:dyDescent="0.2">
      <c r="A105" s="98">
        <v>3</v>
      </c>
      <c r="B105" s="67" t="s">
        <v>159</v>
      </c>
      <c r="C105" s="67" t="s">
        <v>27</v>
      </c>
      <c r="D105" s="73" t="s">
        <v>0</v>
      </c>
      <c r="E105" s="73">
        <v>106</v>
      </c>
      <c r="F105" s="68"/>
      <c r="G105" s="68" t="str">
        <f>IF(OR(E105="",F105=""),"",E105*F105)</f>
        <v/>
      </c>
    </row>
    <row r="106" spans="1:7" s="102" customFormat="1" ht="33.75" x14ac:dyDescent="0.2">
      <c r="A106" s="98">
        <v>3</v>
      </c>
      <c r="B106" s="67" t="s">
        <v>160</v>
      </c>
      <c r="C106" s="67" t="s">
        <v>161</v>
      </c>
      <c r="D106" s="73" t="s">
        <v>0</v>
      </c>
      <c r="E106" s="73">
        <v>106</v>
      </c>
      <c r="F106" s="68"/>
      <c r="G106" s="68" t="str">
        <f>IF(OR(E106="",F106=""),"",E106*F106)</f>
        <v/>
      </c>
    </row>
    <row r="107" spans="1:7" x14ac:dyDescent="0.2">
      <c r="B107" s="18"/>
      <c r="C107" s="11"/>
      <c r="D107" s="90"/>
      <c r="E107" s="28"/>
      <c r="F107" s="45"/>
      <c r="G107" s="46"/>
    </row>
    <row r="108" spans="1:7" x14ac:dyDescent="0.2">
      <c r="A108" s="6">
        <v>2</v>
      </c>
      <c r="B108" s="17" t="s">
        <v>131</v>
      </c>
      <c r="C108" s="7" t="s">
        <v>79</v>
      </c>
      <c r="D108" s="6"/>
      <c r="E108" s="61"/>
      <c r="F108" s="62"/>
      <c r="G108" s="52">
        <f>SUBTOTAL(9,G109:G110)</f>
        <v>0</v>
      </c>
    </row>
    <row r="109" spans="1:7" s="102" customFormat="1" ht="22.5" x14ac:dyDescent="0.2">
      <c r="A109" s="98">
        <v>3</v>
      </c>
      <c r="B109" s="67" t="s">
        <v>162</v>
      </c>
      <c r="C109" s="100" t="s">
        <v>80</v>
      </c>
      <c r="D109" s="73" t="s">
        <v>23</v>
      </c>
      <c r="E109" s="73">
        <v>1</v>
      </c>
      <c r="F109" s="68"/>
      <c r="G109" s="68" t="str">
        <f>IF(OR(E109="",F109=""),"",E109*F109)</f>
        <v/>
      </c>
    </row>
    <row r="110" spans="1:7" x14ac:dyDescent="0.2">
      <c r="B110" s="18"/>
      <c r="C110" s="11"/>
      <c r="D110" s="90"/>
      <c r="E110" s="28"/>
      <c r="F110" s="45"/>
      <c r="G110" s="46"/>
    </row>
    <row r="111" spans="1:7" x14ac:dyDescent="0.2">
      <c r="A111" s="30"/>
      <c r="B111" s="30"/>
      <c r="C111" s="31"/>
      <c r="D111" s="30"/>
      <c r="E111" s="30"/>
      <c r="F111" s="32"/>
      <c r="G111" s="33"/>
    </row>
    <row r="112" spans="1:7" ht="11.25" customHeight="1" x14ac:dyDescent="0.2">
      <c r="E112" s="37" t="s">
        <v>12</v>
      </c>
      <c r="F112" s="36"/>
      <c r="G112" s="39" t="s">
        <v>13</v>
      </c>
    </row>
    <row r="113" spans="1:7" x14ac:dyDescent="0.2">
      <c r="A113" s="12"/>
      <c r="B113" s="12"/>
      <c r="E113" s="34" t="s">
        <v>5</v>
      </c>
      <c r="F113" s="35"/>
      <c r="G113" s="29">
        <f>G18+G23+G27+G37+G52+G81+G89+G101+G104+G108</f>
        <v>0</v>
      </c>
    </row>
  </sheetData>
  <sheetProtection algorithmName="SHA-512" hashValue="7ELuQO7X6QvGuhqolnbtLQH6X3fCTtDmIBnc0mh5Sl4IDTOqQyYESFzRNjB+x5ZrhOGR1BCmIqavUEOZ/WYP2g==" saltValue="0n2SprLNW6x83fS7dfSGCw==" spinCount="100000" sheet="1" objects="1" scenarios="1" selectLockedCells="1"/>
  <phoneticPr fontId="18" type="noConversion"/>
  <pageMargins left="0.43307086614173229" right="0.43307086614173229" top="0.43307086614173229" bottom="0.43307086614173229" header="0.31496062992125984" footer="0.31496062992125984"/>
  <pageSetup paperSize="9" fitToHeight="0" orientation="portrait" r:id="rId1"/>
  <headerFooter>
    <oddFooter>Page &amp;P de &amp;N</oddFooter>
  </headerFooter>
  <rowBreaks count="2" manualBreakCount="2">
    <brk id="51" min="1" max="6" man="1"/>
    <brk id="80" min="1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2257" r:id="rId4" name="Button 1">
              <controlPr defaultSize="0" print="0" autoFill="0" autoPict="0" macro="[0]!Numéroter_articles_DPGF_type_chapitre">
                <anchor moveWithCells="1" sizeWithCells="1">
                  <from>
                    <xdr:col>0</xdr:col>
                    <xdr:colOff>28575</xdr:colOff>
                    <xdr:row>15</xdr:row>
                    <xdr:rowOff>19050</xdr:rowOff>
                  </from>
                  <to>
                    <xdr:col>0</xdr:col>
                    <xdr:colOff>238125</xdr:colOff>
                    <xdr:row>15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d18d95-eeb5-4129-b6ba-f6a60ff850e2" xsi:nil="true"/>
    <lcf76f155ced4ddcb4097134ff3c332f xmlns="5a3c8114-644c-4ae5-aef8-44ae9f1fd49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2D978668FF8F4095556881ABD032CF" ma:contentTypeVersion="11" ma:contentTypeDescription="Crée un document." ma:contentTypeScope="" ma:versionID="11731934a670512c105a3d2b78e5b93e">
  <xsd:schema xmlns:xsd="http://www.w3.org/2001/XMLSchema" xmlns:xs="http://www.w3.org/2001/XMLSchema" xmlns:p="http://schemas.microsoft.com/office/2006/metadata/properties" xmlns:ns2="5a3c8114-644c-4ae5-aef8-44ae9f1fd490" xmlns:ns3="2dd18d95-eeb5-4129-b6ba-f6a60ff850e2" targetNamespace="http://schemas.microsoft.com/office/2006/metadata/properties" ma:root="true" ma:fieldsID="0a5b3a5aaebbbea860127eb9fdb6ebe6" ns2:_="" ns3:_="">
    <xsd:import namespace="5a3c8114-644c-4ae5-aef8-44ae9f1fd490"/>
    <xsd:import namespace="2dd18d95-eeb5-4129-b6ba-f6a60ff850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c8114-644c-4ae5-aef8-44ae9f1fd4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d18d95-eeb5-4129-b6ba-f6a60ff850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6efbc33-4ae9-46ec-bde0-d816480918b9}" ma:internalName="TaxCatchAll" ma:showField="CatchAllData" ma:web="2dd18d95-eeb5-4129-b6ba-f6a60ff850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F71113-918D-4D06-B2EB-1C5D2E3C19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012E8A-0890-42EF-BC2F-D0C943AD705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2dd18d95-eeb5-4129-b6ba-f6a60ff850e2"/>
    <ds:schemaRef ds:uri="http://purl.org/dc/terms/"/>
    <ds:schemaRef ds:uri="5a3c8114-644c-4ae5-aef8-44ae9f1fd490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8E149C8-EF7A-4635-9344-4796C82D79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3c8114-644c-4ae5-aef8-44ae9f1fd490"/>
    <ds:schemaRef ds:uri="2dd18d95-eeb5-4129-b6ba-f6a60ff850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5 - COUVERTURE</vt:lpstr>
      <vt:lpstr>'LOT 5 - COUVERTURE'!Impression_des_titres</vt:lpstr>
      <vt:lpstr>'LOT 5 - COUVERTURE'!Zone_d_impression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 RIBERA</dc:creator>
  <cp:keywords/>
  <dc:description/>
  <cp:lastModifiedBy>Kevin ROUSSEAU</cp:lastModifiedBy>
  <cp:revision/>
  <cp:lastPrinted>2026-02-25T07:49:01Z</cp:lastPrinted>
  <dcterms:created xsi:type="dcterms:W3CDTF">2011-03-16T10:31:00Z</dcterms:created>
  <dcterms:modified xsi:type="dcterms:W3CDTF">2026-02-26T14:37:54Z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0x010100552D978668FF8F4095556881ABD032CF</vt:lpwstr>
  </property>
  <property fmtid="{D5CDD505-2E9C-101B-9397-08002B2CF9AE}" pid="3" name="Order">
    <vt:r8>29319200</vt:r8>
  </property>
</Properties>
</file>